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1\sda\PQR\2025\ICAU\Anexos\Soportes y consultas\"/>
    </mc:Choice>
  </mc:AlternateContent>
  <xr:revisionPtr revIDLastSave="0" documentId="13_ncr:1_{243EC4DE-A97A-4091-A8E6-4A85FC0A7CD1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N2" i="1"/>
  <c r="D5" i="1" s="1"/>
  <c r="G5" i="1" s="1"/>
  <c r="N13" i="1" l="1"/>
  <c r="H5" i="1"/>
  <c r="F5" i="1"/>
  <c r="E5" i="1"/>
  <c r="D10" i="1"/>
  <c r="D8" i="1"/>
  <c r="D2" i="1"/>
  <c r="D4" i="1"/>
  <c r="D9" i="1"/>
  <c r="D11" i="1"/>
  <c r="D18" i="1"/>
  <c r="D17" i="1"/>
  <c r="D20" i="1"/>
  <c r="D19" i="1"/>
  <c r="D3" i="1"/>
  <c r="D14" i="1"/>
  <c r="D12" i="1"/>
  <c r="D6" i="1"/>
  <c r="D15" i="1"/>
  <c r="D16" i="1"/>
  <c r="D13" i="1"/>
  <c r="D7" i="1"/>
  <c r="I6" i="1" l="1"/>
  <c r="I14" i="1"/>
  <c r="N14" i="1"/>
  <c r="I7" i="1"/>
  <c r="I15" i="1"/>
  <c r="I18" i="1"/>
  <c r="I8" i="1"/>
  <c r="I16" i="1"/>
  <c r="I10" i="1"/>
  <c r="I9" i="1"/>
  <c r="I17" i="1"/>
  <c r="I3" i="1"/>
  <c r="I11" i="1"/>
  <c r="I19" i="1"/>
  <c r="I13" i="1"/>
  <c r="I4" i="1"/>
  <c r="I12" i="1"/>
  <c r="I20" i="1"/>
  <c r="I5" i="1"/>
  <c r="I2" i="1"/>
  <c r="G14" i="1"/>
  <c r="H14" i="1"/>
  <c r="G2" i="1"/>
  <c r="H2" i="1"/>
  <c r="G13" i="1"/>
  <c r="H13" i="1"/>
  <c r="H12" i="1"/>
  <c r="G12" i="1"/>
  <c r="H4" i="1"/>
  <c r="G4" i="1"/>
  <c r="H8" i="1"/>
  <c r="G8" i="1"/>
  <c r="H9" i="1"/>
  <c r="G9" i="1"/>
  <c r="H3" i="1"/>
  <c r="G3" i="1"/>
  <c r="G7" i="1"/>
  <c r="H7" i="1"/>
  <c r="H19" i="1"/>
  <c r="G19" i="1"/>
  <c r="H20" i="1"/>
  <c r="G20" i="1"/>
  <c r="H10" i="1"/>
  <c r="G10" i="1"/>
  <c r="H16" i="1"/>
  <c r="G16" i="1"/>
  <c r="H17" i="1"/>
  <c r="G17" i="1"/>
  <c r="G15" i="1"/>
  <c r="H15" i="1"/>
  <c r="H18" i="1"/>
  <c r="G18" i="1"/>
  <c r="G6" i="1"/>
  <c r="H6" i="1"/>
  <c r="G11" i="1"/>
  <c r="H11" i="1"/>
  <c r="D21" i="1"/>
  <c r="F12" i="1"/>
  <c r="E12" i="1"/>
  <c r="F6" i="1"/>
  <c r="E6" i="1"/>
  <c r="E11" i="1"/>
  <c r="F11" i="1"/>
  <c r="E4" i="1"/>
  <c r="F4" i="1"/>
  <c r="F3" i="1"/>
  <c r="E3" i="1"/>
  <c r="E2" i="1"/>
  <c r="F2" i="1"/>
  <c r="F9" i="1"/>
  <c r="E9" i="1"/>
  <c r="F14" i="1"/>
  <c r="E14" i="1"/>
  <c r="F7" i="1"/>
  <c r="E7" i="1"/>
  <c r="F19" i="1"/>
  <c r="E19" i="1"/>
  <c r="F8" i="1"/>
  <c r="E8" i="1"/>
  <c r="F13" i="1"/>
  <c r="E13" i="1"/>
  <c r="E20" i="1"/>
  <c r="F20" i="1"/>
  <c r="F10" i="1"/>
  <c r="E10" i="1"/>
  <c r="E16" i="1"/>
  <c r="F16" i="1"/>
  <c r="E17" i="1"/>
  <c r="F17" i="1"/>
  <c r="E15" i="1"/>
  <c r="F15" i="1"/>
  <c r="E18" i="1"/>
  <c r="F18" i="1"/>
  <c r="J9" i="1" l="1"/>
  <c r="J17" i="1"/>
  <c r="J5" i="1"/>
  <c r="J2" i="1"/>
  <c r="J10" i="1"/>
  <c r="J18" i="1"/>
  <c r="J3" i="1"/>
  <c r="J11" i="1"/>
  <c r="J19" i="1"/>
  <c r="J13" i="1"/>
  <c r="J4" i="1"/>
  <c r="J12" i="1"/>
  <c r="J20" i="1"/>
  <c r="J6" i="1"/>
  <c r="J14" i="1"/>
  <c r="J16" i="1"/>
  <c r="J7" i="1"/>
  <c r="J15" i="1"/>
  <c r="J8" i="1"/>
  <c r="I21" i="1"/>
  <c r="H21" i="1"/>
  <c r="G21" i="1"/>
  <c r="F21" i="1"/>
  <c r="E21" i="1"/>
  <c r="J21" i="1" l="1"/>
</calcChain>
</file>

<file path=xl/sharedStrings.xml><?xml version="1.0" encoding="utf-8"?>
<sst xmlns="http://schemas.openxmlformats.org/spreadsheetml/2006/main" count="53" uniqueCount="53">
  <si>
    <t>COD_LOC</t>
  </si>
  <si>
    <t>Localidad</t>
  </si>
  <si>
    <t>Población 2018</t>
  </si>
  <si>
    <t>Población 2022</t>
  </si>
  <si>
    <t>Población 2023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</si>
  <si>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</si>
  <si>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</si>
  <si>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</si>
  <si>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</si>
  <si>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</si>
  <si>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</si>
  <si>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</si>
  <si>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</si>
  <si>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</si>
  <si>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</si>
  <si>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</si>
  <si>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</si>
  <si>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</si>
  <si>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</si>
  <si>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</si>
  <si>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</si>
  <si>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</si>
  <si>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</si>
  <si>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</si>
  <si>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</si>
  <si>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</si>
  <si>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</si>
  <si>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</si>
  <si>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</si>
  <si>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</si>
  <si>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</si>
  <si>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</si>
  <si>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</si>
  <si>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</si>
  <si>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</si>
  <si>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</si>
  <si>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</si>
  <si>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</si>
  <si>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</si>
  <si>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</si>
  <si>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</si>
  <si>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Rafael Uribe Uribe</t>
  </si>
  <si>
    <t>Ciudad Bolivar</t>
  </si>
  <si>
    <t>Bogotá</t>
  </si>
  <si>
    <t>00</t>
  </si>
  <si>
    <t xml:space="preserve">Peso </t>
  </si>
  <si>
    <t>Bogotá poblacion</t>
  </si>
  <si>
    <t>Bogotá Viviendas</t>
  </si>
  <si>
    <t>Bogotá Hogares</t>
  </si>
  <si>
    <t>Viviendas 2022</t>
  </si>
  <si>
    <t>Viviendas 2023</t>
  </si>
  <si>
    <t>Hogares 2022</t>
  </si>
  <si>
    <t>Hogares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</si>
</sst>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1" fillId="0" borderId="1" xfId="0" applyFont="1" applyBorder="1"/>
    <xf numFmtId="1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1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E1" workbookViewId="0">
      <selection activeCell="N8" sqref="N8"/>
    </sheetView>
  </sheetViews>
  <sheetFormatPr baseColWidth="10" defaultColWidth="9.140625" defaultRowHeight="15" x14ac:dyDescent="0.25"/>
  <cols>
    <col min="1" max="1" width="9.28515625" bestFit="1" customWidth="1"/>
    <col min="2" max="2" width="17.28515625" bestFit="1" customWidth="1"/>
    <col min="3" max="3" width="14.140625" bestFit="1" customWidth="1"/>
    <col min="4" max="4" width="12" bestFit="1" customWidth="1"/>
    <col min="5" max="10" width="14.1406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45</v>
      </c>
      <c r="E1" s="1" t="s">
        <v>3</v>
      </c>
      <c r="F1" s="1" t="s">
        <v>4</v>
      </c>
      <c r="G1" s="8" t="s">
        <v>51</v>
      </c>
      <c r="H1" s="8" t="s">
        <v>52</v>
      </c>
      <c r="I1" s="8" t="s">
        <v>49</v>
      </c>
      <c r="J1" s="8" t="s">
        <v>50</v>
      </c>
      <c r="M1" s="7" t="s">
        <v>46</v>
      </c>
      <c r="N1" s="7"/>
    </row>
    <row r="2" spans="1:14" x14ac:dyDescent="0.25">
      <c r="A2" s="5" t="s">
        <v>19</v>
      </c>
      <c r="B2" s="5" t="s">
        <v>38</v>
      </c>
      <c r="C2" s="2">
        <v>76670</v>
      </c>
      <c r="D2" s="3">
        <f t="shared" ref="D2:D20" si="0">C2/$N$2</f>
        <v>1.0736783967000108E-2</v>
      </c>
      <c r="E2" s="4">
        <f t="shared" ref="E2:E20" si="1">+D2*$N$3</f>
        <v>84207.018345938704</v>
      </c>
      <c r="F2" s="4">
        <f t="shared" ref="F2:F20" si="2">+D2*$N$4</f>
        <v>84562.448842382277</v>
      </c>
      <c r="G2" s="4">
        <f>+$N$8*D2</f>
        <v>29488.834848181006</v>
      </c>
      <c r="H2" s="4">
        <f>+$N$9*D2</f>
        <v>29613.306384710439</v>
      </c>
      <c r="I2" s="4">
        <f>+$N$13*D2</f>
        <v>27598.581422940821</v>
      </c>
      <c r="J2" s="4">
        <f>+$N$14*D2</f>
        <v>30439.59344854252</v>
      </c>
      <c r="K2" s="6"/>
      <c r="L2" s="6"/>
      <c r="M2" s="5">
        <v>2018</v>
      </c>
      <c r="N2" s="5">
        <f>SUM(C2:C20)</f>
        <v>7140872</v>
      </c>
    </row>
    <row r="3" spans="1:14" x14ac:dyDescent="0.25">
      <c r="A3" s="5" t="s">
        <v>16</v>
      </c>
      <c r="B3" s="5" t="s">
        <v>35</v>
      </c>
      <c r="C3" s="2">
        <v>126294</v>
      </c>
      <c r="D3" s="3">
        <f t="shared" si="0"/>
        <v>1.7686075314051281E-2</v>
      </c>
      <c r="E3" s="4">
        <f t="shared" si="1"/>
        <v>138709.28883503302</v>
      </c>
      <c r="F3" s="4">
        <f t="shared" si="2"/>
        <v>139294.76867222937</v>
      </c>
      <c r="G3" s="4">
        <f t="shared" ref="G3:G20" si="3">+$N$8*D3</f>
        <v>48575.230315849381</v>
      </c>
      <c r="H3" s="4">
        <f t="shared" ref="H3:H20" si="4">+$N$9*D3</f>
        <v>48780.264986965172</v>
      </c>
      <c r="I3" s="4">
        <f t="shared" ref="I3:I20" si="5">+$N$13*D3</f>
        <v>45461.526571395436</v>
      </c>
      <c r="J3" s="4">
        <f t="shared" ref="J3:J20" si="6">+$N$14*D3</f>
        <v>50141.359266860949</v>
      </c>
      <c r="K3" s="6"/>
      <c r="L3" s="6"/>
      <c r="M3" s="5">
        <v>2022</v>
      </c>
      <c r="N3" s="5">
        <v>7842853</v>
      </c>
    </row>
    <row r="4" spans="1:14" x14ac:dyDescent="0.25">
      <c r="A4" s="5" t="s">
        <v>11</v>
      </c>
      <c r="B4" s="5" t="s">
        <v>30</v>
      </c>
      <c r="C4" s="2">
        <v>672980</v>
      </c>
      <c r="D4" s="3">
        <f t="shared" si="0"/>
        <v>9.424339212353898E-2</v>
      </c>
      <c r="E4" s="4">
        <f t="shared" si="1"/>
        <v>739137.07064627402</v>
      </c>
      <c r="F4" s="4">
        <f t="shared" si="2"/>
        <v>742256.90389913169</v>
      </c>
      <c r="G4" s="4">
        <f t="shared" si="3"/>
        <v>258841.73830871077</v>
      </c>
      <c r="H4" s="4">
        <f t="shared" si="4"/>
        <v>259934.30195359897</v>
      </c>
      <c r="I4" s="4">
        <f t="shared" si="5"/>
        <v>242249.81512991671</v>
      </c>
      <c r="J4" s="4">
        <f t="shared" si="6"/>
        <v>267187.13445937325</v>
      </c>
      <c r="K4" s="6"/>
      <c r="L4" s="6"/>
      <c r="M4" s="5">
        <v>2023</v>
      </c>
      <c r="N4" s="5">
        <v>7875957</v>
      </c>
    </row>
    <row r="5" spans="1:14" x14ac:dyDescent="0.25">
      <c r="A5" s="5" t="s">
        <v>6</v>
      </c>
      <c r="B5" s="5" t="s">
        <v>25</v>
      </c>
      <c r="C5" s="2">
        <v>17332</v>
      </c>
      <c r="D5" s="3">
        <f t="shared" si="0"/>
        <v>2.4271545547938683E-3</v>
      </c>
      <c r="E5" s="4">
        <f t="shared" si="1"/>
        <v>19035.816381528755</v>
      </c>
      <c r="F5" s="4">
        <f t="shared" si="2"/>
        <v>19116.164905910649</v>
      </c>
      <c r="G5" s="4">
        <f t="shared" si="3"/>
        <v>6666.2382364506748</v>
      </c>
      <c r="H5" s="4">
        <f t="shared" si="4"/>
        <v>6694.3762392044</v>
      </c>
      <c r="I5" s="4">
        <f t="shared" si="5"/>
        <v>6238.9280451599107</v>
      </c>
      <c r="J5" s="4">
        <f t="shared" si="6"/>
        <v>6881.166475155067</v>
      </c>
      <c r="K5" s="6"/>
      <c r="L5" s="6"/>
    </row>
    <row r="6" spans="1:14" x14ac:dyDescent="0.25">
      <c r="A6" s="5" t="s">
        <v>23</v>
      </c>
      <c r="B6" s="5" t="s">
        <v>42</v>
      </c>
      <c r="C6" s="2">
        <v>148589</v>
      </c>
      <c r="D6" s="3">
        <f t="shared" si="0"/>
        <v>2.0808243026902037E-2</v>
      </c>
      <c r="E6" s="4">
        <f t="shared" si="1"/>
        <v>163195.99124826773</v>
      </c>
      <c r="F6" s="4">
        <f t="shared" si="2"/>
        <v>163884.82732543029</v>
      </c>
      <c r="G6" s="4">
        <f t="shared" si="3"/>
        <v>57150.338871219086</v>
      </c>
      <c r="H6" s="4">
        <f t="shared" si="4"/>
        <v>57391.568832629964</v>
      </c>
      <c r="I6" s="4">
        <f t="shared" si="5"/>
        <v>53486.965110908488</v>
      </c>
      <c r="J6" s="4">
        <f t="shared" si="6"/>
        <v>58992.940536396047</v>
      </c>
      <c r="K6" s="6"/>
      <c r="L6" s="6"/>
      <c r="M6" s="7" t="s">
        <v>48</v>
      </c>
      <c r="N6" s="7"/>
    </row>
    <row r="7" spans="1:14" x14ac:dyDescent="0.25">
      <c r="A7" s="5" t="s">
        <v>14</v>
      </c>
      <c r="B7" s="5" t="s">
        <v>33</v>
      </c>
      <c r="C7" s="2">
        <v>586538</v>
      </c>
      <c r="D7" s="3">
        <f t="shared" si="0"/>
        <v>8.2138147834046035E-2</v>
      </c>
      <c r="E7" s="4">
        <f t="shared" si="1"/>
        <v>644197.41915469139</v>
      </c>
      <c r="F7" s="4">
        <f t="shared" si="2"/>
        <v>646916.52040058968</v>
      </c>
      <c r="G7" s="4">
        <f t="shared" si="3"/>
        <v>225594.39434175545</v>
      </c>
      <c r="H7" s="4">
        <f t="shared" si="4"/>
        <v>226546.62188959555</v>
      </c>
      <c r="I7" s="4">
        <f t="shared" si="5"/>
        <v>211133.64745857392</v>
      </c>
      <c r="J7" s="4">
        <f t="shared" si="6"/>
        <v>232867.85264277074</v>
      </c>
      <c r="K7" s="6"/>
      <c r="L7" s="6"/>
      <c r="M7" s="5">
        <v>2018</v>
      </c>
      <c r="N7" s="5">
        <v>2509581</v>
      </c>
    </row>
    <row r="8" spans="1:14" x14ac:dyDescent="0.25">
      <c r="A8" s="5" t="s">
        <v>13</v>
      </c>
      <c r="B8" s="5" t="s">
        <v>32</v>
      </c>
      <c r="C8" s="2">
        <v>768163</v>
      </c>
      <c r="D8" s="3">
        <f t="shared" si="0"/>
        <v>0.10757271660940008</v>
      </c>
      <c r="E8" s="4">
        <f t="shared" si="1"/>
        <v>843677.00317818334</v>
      </c>
      <c r="F8" s="4">
        <f t="shared" si="2"/>
        <v>847238.09038882086</v>
      </c>
      <c r="G8" s="4">
        <f t="shared" si="3"/>
        <v>295451.04791291594</v>
      </c>
      <c r="H8" s="4">
        <f t="shared" si="4"/>
        <v>296698.13841656875</v>
      </c>
      <c r="I8" s="4">
        <f t="shared" si="5"/>
        <v>276512.44426229934</v>
      </c>
      <c r="J8" s="4">
        <f t="shared" si="6"/>
        <v>304976.77608207602</v>
      </c>
      <c r="K8" s="6"/>
      <c r="L8" s="6"/>
      <c r="M8" s="5">
        <v>2022</v>
      </c>
      <c r="N8" s="5">
        <v>2746524</v>
      </c>
    </row>
    <row r="9" spans="1:14" x14ac:dyDescent="0.25">
      <c r="A9" s="5" t="s">
        <v>12</v>
      </c>
      <c r="B9" s="5" t="s">
        <v>31</v>
      </c>
      <c r="C9" s="2">
        <v>354311</v>
      </c>
      <c r="D9" s="3">
        <f t="shared" si="0"/>
        <v>4.9617329648255847E-2</v>
      </c>
      <c r="E9" s="4">
        <f t="shared" si="1"/>
        <v>389141.42268381233</v>
      </c>
      <c r="F9" s="4">
        <f t="shared" si="2"/>
        <v>390783.95476448815</v>
      </c>
      <c r="G9" s="4">
        <f t="shared" si="3"/>
        <v>136275.18669484623</v>
      </c>
      <c r="H9" s="4">
        <f t="shared" si="4"/>
        <v>136850.40039745846</v>
      </c>
      <c r="I9" s="4">
        <f t="shared" si="5"/>
        <v>127539.85890887682</v>
      </c>
      <c r="J9" s="4">
        <f t="shared" si="6"/>
        <v>140668.87693161014</v>
      </c>
      <c r="K9" s="6"/>
      <c r="L9" s="6"/>
      <c r="M9" s="5">
        <v>2023</v>
      </c>
      <c r="N9" s="5">
        <v>2758117</v>
      </c>
    </row>
    <row r="10" spans="1:14" x14ac:dyDescent="0.25">
      <c r="A10" s="5" t="s">
        <v>21</v>
      </c>
      <c r="B10" s="5" t="s">
        <v>40</v>
      </c>
      <c r="C10" s="2">
        <v>988811</v>
      </c>
      <c r="D10" s="3">
        <f t="shared" si="0"/>
        <v>0.13847202414495036</v>
      </c>
      <c r="E10" s="4">
        <f t="shared" si="1"/>
        <v>1086015.7299812962</v>
      </c>
      <c r="F10" s="4">
        <f t="shared" si="2"/>
        <v>1090599.7078685907</v>
      </c>
      <c r="G10" s="4">
        <f t="shared" si="3"/>
        <v>380316.73764268565</v>
      </c>
      <c r="H10" s="4">
        <f t="shared" si="4"/>
        <v>381922.04381859803</v>
      </c>
      <c r="I10" s="4">
        <f t="shared" si="5"/>
        <v>355938.18827963393</v>
      </c>
      <c r="J10" s="4">
        <f t="shared" si="6"/>
        <v>392578.64663423476</v>
      </c>
      <c r="K10" s="6"/>
      <c r="L10" s="6"/>
    </row>
    <row r="11" spans="1:14" x14ac:dyDescent="0.25">
      <c r="A11" s="5" t="s">
        <v>18</v>
      </c>
      <c r="B11" s="5" t="s">
        <v>37</v>
      </c>
      <c r="C11" s="2">
        <v>69966</v>
      </c>
      <c r="D11" s="3">
        <f t="shared" si="0"/>
        <v>9.7979630498908257E-3</v>
      </c>
      <c r="E11" s="4">
        <f t="shared" si="1"/>
        <v>76843.983899725412</v>
      </c>
      <c r="F11" s="4">
        <f t="shared" si="2"/>
        <v>77168.335668528991</v>
      </c>
      <c r="G11" s="4">
        <f t="shared" si="3"/>
        <v>26910.340667638349</v>
      </c>
      <c r="H11" s="4">
        <f t="shared" si="4"/>
        <v>27023.928453275734</v>
      </c>
      <c r="I11" s="4">
        <f t="shared" si="5"/>
        <v>25185.37039047186</v>
      </c>
      <c r="J11" s="4">
        <f t="shared" si="6"/>
        <v>27777.965243520623</v>
      </c>
      <c r="K11" s="6"/>
      <c r="L11" s="6"/>
      <c r="M11" s="7" t="s">
        <v>47</v>
      </c>
      <c r="N11" s="7"/>
    </row>
    <row r="12" spans="1:14" x14ac:dyDescent="0.25">
      <c r="A12" s="5" t="s">
        <v>20</v>
      </c>
      <c r="B12" s="5" t="s">
        <v>39</v>
      </c>
      <c r="C12" s="2">
        <v>231090</v>
      </c>
      <c r="D12" s="3">
        <f t="shared" si="0"/>
        <v>3.2361593934186188E-2</v>
      </c>
      <c r="E12" s="4">
        <f t="shared" si="1"/>
        <v>253807.22407151395</v>
      </c>
      <c r="F12" s="4">
        <f t="shared" si="2"/>
        <v>254878.52227711125</v>
      </c>
      <c r="G12" s="4">
        <f t="shared" si="3"/>
        <v>88881.894418496784</v>
      </c>
      <c r="H12" s="4">
        <f t="shared" si="4"/>
        <v>89257.062376975809</v>
      </c>
      <c r="I12" s="4">
        <f t="shared" si="5"/>
        <v>83184.507382645024</v>
      </c>
      <c r="J12" s="4">
        <f t="shared" si="6"/>
        <v>91747.562932355431</v>
      </c>
      <c r="K12" s="6"/>
      <c r="L12" s="6"/>
      <c r="M12" s="5">
        <v>2018</v>
      </c>
      <c r="N12" s="5">
        <v>2340398</v>
      </c>
    </row>
    <row r="13" spans="1:14" x14ac:dyDescent="0.25">
      <c r="A13" s="5" t="s">
        <v>22</v>
      </c>
      <c r="B13" s="5" t="s">
        <v>41</v>
      </c>
      <c r="C13" s="2">
        <v>344092</v>
      </c>
      <c r="D13" s="3">
        <f t="shared" si="0"/>
        <v>4.8186271928694423E-2</v>
      </c>
      <c r="E13" s="4">
        <f t="shared" si="1"/>
        <v>377917.84735477687</v>
      </c>
      <c r="F13" s="4">
        <f t="shared" si="2"/>
        <v>379513.00570070435</v>
      </c>
      <c r="G13" s="4">
        <f t="shared" si="3"/>
        <v>132344.75232268553</v>
      </c>
      <c r="H13" s="4">
        <f t="shared" si="4"/>
        <v>132903.37577315487</v>
      </c>
      <c r="I13" s="4">
        <f t="shared" si="5"/>
        <v>123861.36792725386</v>
      </c>
      <c r="J13" s="4">
        <f t="shared" si="6"/>
        <v>136611.72021515446</v>
      </c>
      <c r="K13" s="6"/>
      <c r="L13" s="6"/>
      <c r="M13" s="5">
        <v>2022</v>
      </c>
      <c r="N13" s="5">
        <f>+N12*(N3/N2)</f>
        <v>2570470.0316003426</v>
      </c>
    </row>
    <row r="14" spans="1:14" x14ac:dyDescent="0.25">
      <c r="A14" s="5" t="s">
        <v>8</v>
      </c>
      <c r="B14" s="5" t="s">
        <v>27</v>
      </c>
      <c r="C14" s="2">
        <v>370868</v>
      </c>
      <c r="D14" s="3">
        <f t="shared" si="0"/>
        <v>5.1935954040346892E-2</v>
      </c>
      <c r="E14" s="4">
        <f t="shared" si="1"/>
        <v>407326.05295319675</v>
      </c>
      <c r="F14" s="4">
        <f t="shared" si="2"/>
        <v>409045.34077574837</v>
      </c>
      <c r="G14" s="4">
        <f t="shared" si="3"/>
        <v>142643.34423470972</v>
      </c>
      <c r="H14" s="4">
        <f t="shared" si="4"/>
        <v>143245.43774989946</v>
      </c>
      <c r="I14" s="4">
        <f t="shared" si="5"/>
        <v>133499.81342328442</v>
      </c>
      <c r="J14" s="4">
        <f t="shared" si="6"/>
        <v>147242.35219869658</v>
      </c>
      <c r="K14" s="6"/>
      <c r="L14" s="6"/>
      <c r="M14" s="5">
        <v>2023</v>
      </c>
      <c r="N14" s="5">
        <f>+N13*(N4/N2)</f>
        <v>2835075.5256042876</v>
      </c>
    </row>
    <row r="15" spans="1:14" x14ac:dyDescent="0.25">
      <c r="A15" s="5" t="s">
        <v>7</v>
      </c>
      <c r="B15" s="5" t="s">
        <v>26</v>
      </c>
      <c r="C15" s="2">
        <v>99445</v>
      </c>
      <c r="D15" s="3">
        <f t="shared" si="0"/>
        <v>1.3926170361266803E-2</v>
      </c>
      <c r="E15" s="4">
        <f t="shared" si="1"/>
        <v>109220.90699637243</v>
      </c>
      <c r="F15" s="4">
        <f t="shared" si="2"/>
        <v>109681.9189400118</v>
      </c>
      <c r="G15" s="4">
        <f t="shared" si="3"/>
        <v>38248.561125307948</v>
      </c>
      <c r="H15" s="4">
        <f t="shared" si="4"/>
        <v>38410.007218306113</v>
      </c>
      <c r="I15" s="4">
        <f t="shared" si="5"/>
        <v>35796.803568597235</v>
      </c>
      <c r="J15" s="4">
        <f t="shared" si="6"/>
        <v>39481.744756623331</v>
      </c>
      <c r="K15" s="6"/>
      <c r="L15" s="6"/>
    </row>
    <row r="16" spans="1:14" x14ac:dyDescent="0.25">
      <c r="A16" s="5" t="s">
        <v>15</v>
      </c>
      <c r="B16" s="5" t="s">
        <v>34</v>
      </c>
      <c r="C16" s="2">
        <v>1114294</v>
      </c>
      <c r="D16" s="3">
        <f t="shared" si="0"/>
        <v>0.15604452789519263</v>
      </c>
      <c r="E16" s="4">
        <f t="shared" si="1"/>
        <v>1223834.2937363952</v>
      </c>
      <c r="F16" s="4">
        <f t="shared" si="2"/>
        <v>1228999.9917878376</v>
      </c>
      <c r="G16" s="4">
        <f t="shared" si="3"/>
        <v>428580.04093281605</v>
      </c>
      <c r="H16" s="4">
        <f t="shared" si="4"/>
        <v>430389.065144705</v>
      </c>
      <c r="I16" s="4">
        <f t="shared" si="5"/>
        <v>401107.78254981636</v>
      </c>
      <c r="J16" s="4">
        <f t="shared" si="6"/>
        <v>442398.02194013615</v>
      </c>
      <c r="K16" s="6"/>
      <c r="L16" s="6"/>
    </row>
    <row r="17" spans="1:12" x14ac:dyDescent="0.25">
      <c r="A17" s="5" t="s">
        <v>17</v>
      </c>
      <c r="B17" s="5" t="s">
        <v>36</v>
      </c>
      <c r="C17" s="2">
        <v>139643</v>
      </c>
      <c r="D17" s="3">
        <f t="shared" si="0"/>
        <v>1.9555454852012471E-2</v>
      </c>
      <c r="E17" s="4">
        <f t="shared" si="1"/>
        <v>153370.55775247057</v>
      </c>
      <c r="F17" s="4">
        <f t="shared" si="2"/>
        <v>154017.92152989158</v>
      </c>
      <c r="G17" s="4">
        <f t="shared" si="3"/>
        <v>53709.526081968703</v>
      </c>
      <c r="H17" s="4">
        <f t="shared" si="4"/>
        <v>53936.232470068084</v>
      </c>
      <c r="I17" s="4">
        <f t="shared" si="5"/>
        <v>50266.710651411566</v>
      </c>
      <c r="J17" s="4">
        <f t="shared" si="6"/>
        <v>55441.191443000171</v>
      </c>
      <c r="K17" s="6"/>
      <c r="L17" s="6"/>
    </row>
    <row r="18" spans="1:12" x14ac:dyDescent="0.25">
      <c r="A18" s="5" t="s">
        <v>10</v>
      </c>
      <c r="B18" s="5" t="s">
        <v>29</v>
      </c>
      <c r="C18" s="2">
        <v>167201</v>
      </c>
      <c r="D18" s="3">
        <f t="shared" si="0"/>
        <v>2.3414647398805076E-2</v>
      </c>
      <c r="E18" s="4">
        <f t="shared" si="1"/>
        <v>183637.63759566058</v>
      </c>
      <c r="F18" s="4">
        <f t="shared" si="2"/>
        <v>184412.75608315063</v>
      </c>
      <c r="G18" s="4">
        <f t="shared" si="3"/>
        <v>64308.891032355714</v>
      </c>
      <c r="H18" s="4">
        <f t="shared" si="4"/>
        <v>64580.337039650061</v>
      </c>
      <c r="I18" s="4">
        <f t="shared" si="5"/>
        <v>60186.649439117362</v>
      </c>
      <c r="J18" s="4">
        <f t="shared" si="6"/>
        <v>66382.293781006374</v>
      </c>
      <c r="K18" s="6"/>
      <c r="L18" s="6"/>
    </row>
    <row r="19" spans="1:12" x14ac:dyDescent="0.25">
      <c r="A19" s="5" t="s">
        <v>5</v>
      </c>
      <c r="B19" s="5" t="s">
        <v>24</v>
      </c>
      <c r="C19" s="2">
        <v>521293</v>
      </c>
      <c r="D19" s="3">
        <f t="shared" si="0"/>
        <v>7.300130852366489E-2</v>
      </c>
      <c r="E19" s="4">
        <f t="shared" si="1"/>
        <v>572538.53155875078</v>
      </c>
      <c r="F19" s="4">
        <f t="shared" si="2"/>
        <v>574955.16687611816</v>
      </c>
      <c r="G19" s="4">
        <f t="shared" si="3"/>
        <v>200499.84589165018</v>
      </c>
      <c r="H19" s="4">
        <f t="shared" si="4"/>
        <v>201346.15006136504</v>
      </c>
      <c r="I19" s="4">
        <f t="shared" si="5"/>
        <v>187647.67582769124</v>
      </c>
      <c r="J19" s="4">
        <f t="shared" si="6"/>
        <v>206964.22313252999</v>
      </c>
      <c r="K19" s="6"/>
      <c r="L19" s="6"/>
    </row>
    <row r="20" spans="1:12" x14ac:dyDescent="0.25">
      <c r="A20" s="5" t="s">
        <v>9</v>
      </c>
      <c r="B20" s="5" t="s">
        <v>28</v>
      </c>
      <c r="C20" s="2">
        <v>343292</v>
      </c>
      <c r="D20" s="3">
        <f t="shared" si="0"/>
        <v>4.807424079300119E-2</v>
      </c>
      <c r="E20" s="4">
        <f t="shared" si="1"/>
        <v>377039.20362611173</v>
      </c>
      <c r="F20" s="4">
        <f t="shared" si="2"/>
        <v>378630.6532933233</v>
      </c>
      <c r="G20" s="4">
        <f t="shared" si="3"/>
        <v>132037.0561197568</v>
      </c>
      <c r="H20" s="4">
        <f t="shared" si="4"/>
        <v>132594.38079327007</v>
      </c>
      <c r="I20" s="4">
        <f t="shared" si="5"/>
        <v>123573.39525034824</v>
      </c>
      <c r="J20" s="4">
        <f t="shared" si="6"/>
        <v>136294.10348424493</v>
      </c>
      <c r="K20" s="6"/>
      <c r="L20" s="6"/>
    </row>
    <row r="21" spans="1:12" x14ac:dyDescent="0.25">
      <c r="A21" s="5" t="s">
        <v>44</v>
      </c>
      <c r="B21" s="5" t="s">
        <v>43</v>
      </c>
      <c r="C21" s="5">
        <f>SUM(C2:C20)</f>
        <v>7140872</v>
      </c>
      <c r="D21" s="5">
        <f t="shared" ref="D21:F21" si="7">SUM(D2:D20)</f>
        <v>0.99999999999999978</v>
      </c>
      <c r="E21" s="5">
        <f t="shared" si="7"/>
        <v>7842853.0000000009</v>
      </c>
      <c r="F21" s="5">
        <f t="shared" si="7"/>
        <v>7875957.0000000009</v>
      </c>
      <c r="G21" s="9">
        <f>SUM(G2:G20)</f>
        <v>2746524</v>
      </c>
      <c r="H21" s="9">
        <f>SUM(H2:H20)</f>
        <v>2758117.0000000005</v>
      </c>
      <c r="I21" s="9">
        <f t="shared" ref="I21:J21" si="8">SUM(I2:I20)</f>
        <v>2570470.0316003426</v>
      </c>
      <c r="J21" s="9">
        <f t="shared" si="8"/>
        <v>2835075.5256042872</v>
      </c>
    </row>
  </sheetData>
  <sortState xmlns:xlrd2="http://schemas.microsoft.com/office/spreadsheetml/2017/richdata2" ref="A2:F23">
    <sortCondition ref="B1:B23"/>
  </sortState>
  <mergeCells count="3">
    <mergeCell ref="M1:N1"/>
    <mergeCell ref="M6:N6"/>
    <mergeCell ref="M11:N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2025-05-23T19:29:40Z</dcterms:created>
  <dcterms:modified xsi:type="dcterms:W3CDTF">2025-06-06T15:34:03Z</dcterms:modified>
</cp:coreProperties>
</file>